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Youth Bureau\Annual Metrics Report Spreadsheet\2022 Annual Metrics Report\"/>
    </mc:Choice>
  </mc:AlternateContent>
  <xr:revisionPtr revIDLastSave="0" documentId="8_{D06E3AF0-A423-41BD-AB96-F9B3EAA5548C}" xr6:coauthVersionLast="47" xr6:coauthVersionMax="47" xr10:uidLastSave="{00000000-0000-0000-0000-000000000000}"/>
  <bookViews>
    <workbookView xWindow="1404" yWindow="1404" windowWidth="12288" windowHeight="861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0" i="1" l="1"/>
  <c r="N30" i="1"/>
  <c r="E30" i="1"/>
  <c r="X14" i="1"/>
  <c r="N14" i="1"/>
  <c r="E14" i="1"/>
  <c r="E35" i="1"/>
  <c r="N35" i="1"/>
  <c r="X35" i="1"/>
  <c r="E15" i="1"/>
  <c r="X15" i="1"/>
  <c r="N15" i="1"/>
  <c r="E13" i="1" l="1"/>
  <c r="U42" i="1" l="1"/>
  <c r="T42" i="1"/>
  <c r="S42" i="1"/>
  <c r="R42" i="1"/>
  <c r="Q42" i="1"/>
  <c r="P42" i="1"/>
  <c r="M42" i="1"/>
  <c r="L42" i="1"/>
  <c r="K42" i="1"/>
  <c r="J42" i="1"/>
  <c r="I42" i="1"/>
  <c r="H42" i="1"/>
  <c r="G42" i="1"/>
  <c r="C42" i="1"/>
  <c r="B42" i="1"/>
  <c r="W42" i="1"/>
  <c r="V42" i="1"/>
  <c r="E2" i="1"/>
  <c r="X42" i="1" l="1"/>
  <c r="N42" i="1"/>
  <c r="E42" i="1"/>
  <c r="V38" i="1"/>
  <c r="W38" i="1"/>
  <c r="N20" i="1"/>
  <c r="X20" i="1"/>
  <c r="E20" i="1"/>
  <c r="R37" i="1"/>
  <c r="Q37" i="1"/>
  <c r="P37" i="1"/>
  <c r="M37" i="1"/>
  <c r="L37" i="1"/>
  <c r="K37" i="1"/>
  <c r="J37" i="1"/>
  <c r="I37" i="1"/>
  <c r="H37" i="1"/>
  <c r="G37" i="1"/>
  <c r="D37" i="1"/>
  <c r="C37" i="1"/>
  <c r="B37" i="1"/>
  <c r="S37" i="1"/>
  <c r="E5" i="1"/>
  <c r="B3" i="1"/>
  <c r="E21" i="1"/>
  <c r="E12" i="1"/>
  <c r="L22" i="1"/>
  <c r="E10" i="1"/>
  <c r="B22" i="1"/>
  <c r="E9" i="1"/>
  <c r="E36" i="1"/>
  <c r="E34" i="1"/>
  <c r="E33" i="1"/>
  <c r="E32" i="1"/>
  <c r="E31" i="1"/>
  <c r="E29" i="1"/>
  <c r="E28" i="1"/>
  <c r="E27" i="1"/>
  <c r="E26" i="1"/>
  <c r="E25" i="1"/>
  <c r="E24" i="1"/>
  <c r="E19" i="1"/>
  <c r="E17" i="1"/>
  <c r="E11" i="1"/>
  <c r="E6" i="1"/>
  <c r="C7" i="1"/>
  <c r="D7" i="1"/>
  <c r="D22" i="1"/>
  <c r="X19" i="1"/>
  <c r="N19" i="1"/>
  <c r="N13" i="1"/>
  <c r="Q22" i="1"/>
  <c r="P22" i="1"/>
  <c r="J22" i="1"/>
  <c r="X9" i="1"/>
  <c r="N25" i="1"/>
  <c r="U7" i="1"/>
  <c r="T7" i="1"/>
  <c r="S7" i="1"/>
  <c r="R7" i="1"/>
  <c r="Q7" i="1"/>
  <c r="P7" i="1"/>
  <c r="M7" i="1"/>
  <c r="L7" i="1"/>
  <c r="K7" i="1"/>
  <c r="J7" i="1"/>
  <c r="I7" i="1"/>
  <c r="H7" i="1"/>
  <c r="G7" i="1"/>
  <c r="B7" i="1"/>
  <c r="E7" i="1" s="1"/>
  <c r="X5" i="1"/>
  <c r="N5" i="1"/>
  <c r="Q3" i="1"/>
  <c r="P3" i="1"/>
  <c r="N2" i="1"/>
  <c r="N3" i="1" s="1"/>
  <c r="C3" i="1"/>
  <c r="X28" i="1"/>
  <c r="N28" i="1"/>
  <c r="X18" i="1"/>
  <c r="X17" i="1"/>
  <c r="X11" i="1"/>
  <c r="X10" i="1"/>
  <c r="X36" i="1"/>
  <c r="X34" i="1"/>
  <c r="X33" i="1"/>
  <c r="X32" i="1"/>
  <c r="X29" i="1"/>
  <c r="X24" i="1"/>
  <c r="X26" i="1"/>
  <c r="X25" i="1"/>
  <c r="X2" i="1"/>
  <c r="X3" i="1" s="1"/>
  <c r="N36" i="1"/>
  <c r="N34" i="1"/>
  <c r="N32" i="1"/>
  <c r="N29" i="1"/>
  <c r="N24" i="1"/>
  <c r="N26" i="1"/>
  <c r="N17" i="1"/>
  <c r="N11" i="1"/>
  <c r="N10" i="1"/>
  <c r="N33" i="1"/>
  <c r="X31" i="1"/>
  <c r="N31" i="1"/>
  <c r="X27" i="1"/>
  <c r="N27" i="1"/>
  <c r="U3" i="1"/>
  <c r="U37" i="1"/>
  <c r="T3" i="1"/>
  <c r="T37" i="1"/>
  <c r="S3" i="1"/>
  <c r="R3" i="1"/>
  <c r="M3" i="1"/>
  <c r="L3" i="1"/>
  <c r="K3" i="1"/>
  <c r="J3" i="1"/>
  <c r="I3" i="1"/>
  <c r="H3" i="1"/>
  <c r="G3" i="1"/>
  <c r="U22" i="1"/>
  <c r="X21" i="1"/>
  <c r="N21" i="1"/>
  <c r="N18" i="1"/>
  <c r="E18" i="1"/>
  <c r="R22" i="1"/>
  <c r="T22" i="1"/>
  <c r="X13" i="1"/>
  <c r="K22" i="1"/>
  <c r="H22" i="1"/>
  <c r="G22" i="1"/>
  <c r="C22" i="1"/>
  <c r="X12" i="1"/>
  <c r="M22" i="1"/>
  <c r="N12" i="1"/>
  <c r="S22" i="1"/>
  <c r="I22" i="1"/>
  <c r="N9" i="1"/>
  <c r="X6" i="1"/>
  <c r="N6" i="1"/>
  <c r="N7" i="1" l="1"/>
  <c r="P38" i="1"/>
  <c r="J38" i="1"/>
  <c r="U38" i="1"/>
  <c r="X7" i="1"/>
  <c r="T38" i="1"/>
  <c r="L38" i="1"/>
  <c r="E3" i="1"/>
  <c r="R38" i="1"/>
  <c r="E37" i="1"/>
  <c r="M38" i="1"/>
  <c r="S38" i="1"/>
  <c r="K38" i="1"/>
  <c r="X37" i="1"/>
  <c r="I38" i="1"/>
  <c r="G38" i="1"/>
  <c r="N37" i="1"/>
  <c r="Q38" i="1"/>
  <c r="H38" i="1"/>
  <c r="C38" i="1"/>
  <c r="N22" i="1"/>
  <c r="E22" i="1"/>
  <c r="X22" i="1"/>
  <c r="B38" i="1"/>
  <c r="N38" i="1" l="1"/>
  <c r="E38" i="1"/>
  <c r="X38" i="1"/>
</calcChain>
</file>

<file path=xl/sharedStrings.xml><?xml version="1.0" encoding="utf-8"?>
<sst xmlns="http://schemas.openxmlformats.org/spreadsheetml/2006/main" count="76" uniqueCount="55">
  <si>
    <t>21 +</t>
  </si>
  <si>
    <t>PROGRAM NAME</t>
  </si>
  <si>
    <t>TOTAL</t>
  </si>
  <si>
    <t>SUB-TOTAL RHYA</t>
  </si>
  <si>
    <t>GRAND TOTALS</t>
  </si>
  <si>
    <t>M</t>
  </si>
  <si>
    <t>F</t>
  </si>
  <si>
    <t>TOT</t>
  </si>
  <si>
    <t>W</t>
  </si>
  <si>
    <t>B</t>
  </si>
  <si>
    <t>H</t>
  </si>
  <si>
    <t>IND.</t>
  </si>
  <si>
    <t>AS</t>
  </si>
  <si>
    <t>P.I.</t>
  </si>
  <si>
    <t>2+</t>
  </si>
  <si>
    <t>0  - 4</t>
  </si>
  <si>
    <t>5 - 9</t>
  </si>
  <si>
    <t>10 - 14</t>
  </si>
  <si>
    <t>15  - 17</t>
  </si>
  <si>
    <t>18 - 20</t>
  </si>
  <si>
    <t>SUB-TOTAL COUNTY</t>
  </si>
  <si>
    <t>CCE</t>
  </si>
  <si>
    <t>SUB-TOTAL YDP AGENCY</t>
  </si>
  <si>
    <t>SUB-TOTAL YDP MUNIC.</t>
  </si>
  <si>
    <t>T</t>
  </si>
  <si>
    <t>2021 New Applicants</t>
  </si>
  <si>
    <t>Read &amp; Write Program</t>
  </si>
  <si>
    <r>
      <t xml:space="preserve">YMCA Camperships  </t>
    </r>
    <r>
      <rPr>
        <b/>
        <sz val="9"/>
        <color rgb="FF0000FF"/>
        <rFont val="Arial"/>
        <family val="2"/>
      </rPr>
      <t>*</t>
    </r>
  </si>
  <si>
    <r>
      <t xml:space="preserve">YMCA School's Out  </t>
    </r>
    <r>
      <rPr>
        <b/>
        <sz val="9"/>
        <color rgb="FF0000FF"/>
        <rFont val="Arial"/>
        <family val="2"/>
      </rPr>
      <t>*</t>
    </r>
  </si>
  <si>
    <r>
      <t xml:space="preserve">YMCA Starfish  </t>
    </r>
    <r>
      <rPr>
        <b/>
        <sz val="9"/>
        <color rgb="FF0000FF"/>
        <rFont val="Arial"/>
        <family val="2"/>
      </rPr>
      <t>*</t>
    </r>
  </si>
  <si>
    <r>
      <t xml:space="preserve">T/Woodstock recreation  </t>
    </r>
    <r>
      <rPr>
        <b/>
        <sz val="9"/>
        <color rgb="FF0000FF"/>
        <rFont val="Arial"/>
        <family val="2"/>
      </rPr>
      <t>*</t>
    </r>
  </si>
  <si>
    <r>
      <t xml:space="preserve">T/Saugerties recreation  </t>
    </r>
    <r>
      <rPr>
        <b/>
        <sz val="9"/>
        <color rgb="FF0000FF"/>
        <rFont val="Arial"/>
        <family val="2"/>
      </rPr>
      <t>*</t>
    </r>
  </si>
  <si>
    <r>
      <t xml:space="preserve">T/Rosendale recreation  </t>
    </r>
    <r>
      <rPr>
        <b/>
        <sz val="9"/>
        <color rgb="FF0000FF"/>
        <rFont val="Arial"/>
        <family val="2"/>
      </rPr>
      <t>*</t>
    </r>
  </si>
  <si>
    <r>
      <t xml:space="preserve">T/Rochester recreation  </t>
    </r>
    <r>
      <rPr>
        <b/>
        <sz val="9"/>
        <color rgb="FF0000FF"/>
        <rFont val="Arial"/>
        <family val="2"/>
      </rPr>
      <t>*</t>
    </r>
  </si>
  <si>
    <r>
      <t xml:space="preserve">T/New Paltz recreation  </t>
    </r>
    <r>
      <rPr>
        <b/>
        <sz val="9"/>
        <color rgb="FF0000FF"/>
        <rFont val="Arial"/>
        <family val="2"/>
      </rPr>
      <t>*</t>
    </r>
  </si>
  <si>
    <r>
      <t xml:space="preserve">T/Marlborough recreation  </t>
    </r>
    <r>
      <rPr>
        <b/>
        <sz val="9"/>
        <color rgb="FF0000FF"/>
        <rFont val="Arial"/>
        <family val="2"/>
      </rPr>
      <t>*</t>
    </r>
  </si>
  <si>
    <r>
      <t xml:space="preserve">T/Marbletown recreation  </t>
    </r>
    <r>
      <rPr>
        <b/>
        <sz val="9"/>
        <color rgb="FF0000FF"/>
        <rFont val="Arial"/>
        <family val="2"/>
      </rPr>
      <t>*</t>
    </r>
  </si>
  <si>
    <r>
      <t xml:space="preserve">T/Gardiner recreation  </t>
    </r>
    <r>
      <rPr>
        <b/>
        <sz val="9"/>
        <color rgb="FF0000FF"/>
        <rFont val="Arial"/>
        <family val="2"/>
      </rPr>
      <t>*</t>
    </r>
  </si>
  <si>
    <r>
      <t xml:space="preserve">T/Esopus recreation  </t>
    </r>
    <r>
      <rPr>
        <b/>
        <sz val="9"/>
        <color rgb="FF0000FF"/>
        <rFont val="Arial"/>
        <family val="2"/>
      </rPr>
      <t>*</t>
    </r>
  </si>
  <si>
    <r>
      <t xml:space="preserve">City of Kingston YDP  </t>
    </r>
    <r>
      <rPr>
        <b/>
        <sz val="9"/>
        <color rgb="FF0000FF"/>
        <rFont val="Arial"/>
        <family val="2"/>
      </rPr>
      <t>*</t>
    </r>
  </si>
  <si>
    <r>
      <t xml:space="preserve">Boys &amp; Girls Project Learn Saug  </t>
    </r>
    <r>
      <rPr>
        <b/>
        <sz val="9"/>
        <color rgb="FF0000FF"/>
        <rFont val="Arial"/>
        <family val="2"/>
      </rPr>
      <t>*</t>
    </r>
  </si>
  <si>
    <r>
      <t xml:space="preserve">Boys &amp; Girls Project Learn Kgn  </t>
    </r>
    <r>
      <rPr>
        <b/>
        <sz val="9"/>
        <color rgb="FF0000FF"/>
        <rFont val="Arial"/>
        <family val="2"/>
      </rPr>
      <t>*</t>
    </r>
  </si>
  <si>
    <r>
      <t xml:space="preserve">Boys &amp; Girls Gang Prevention </t>
    </r>
    <r>
      <rPr>
        <b/>
        <sz val="9"/>
        <color rgb="FF0000FF"/>
        <rFont val="Arial"/>
        <family val="2"/>
      </rPr>
      <t>*</t>
    </r>
  </si>
  <si>
    <r>
      <t>Kingston-MAD Pop Up Gallery</t>
    </r>
    <r>
      <rPr>
        <b/>
        <sz val="9"/>
        <color rgb="FF0000FF"/>
        <rFont val="Arial"/>
        <family val="2"/>
      </rPr>
      <t xml:space="preserve">  *</t>
    </r>
    <r>
      <rPr>
        <sz val="9"/>
        <color indexed="12"/>
        <rFont val="Arial"/>
        <family val="2"/>
      </rPr>
      <t xml:space="preserve"> </t>
    </r>
  </si>
  <si>
    <t xml:space="preserve">FOW Family House  * </t>
  </si>
  <si>
    <t xml:space="preserve">FOW Hodge  * </t>
  </si>
  <si>
    <t xml:space="preserve">FOW Transitional Living  * </t>
  </si>
  <si>
    <t>YWCA Bridge to Build</t>
  </si>
  <si>
    <r>
      <t xml:space="preserve">T/Plattekill recreation  </t>
    </r>
    <r>
      <rPr>
        <b/>
        <sz val="9"/>
        <color rgb="FF0000FF"/>
        <rFont val="Arial"/>
        <family val="2"/>
      </rPr>
      <t>*</t>
    </r>
  </si>
  <si>
    <t>My Kingston Kids - Laser Tag</t>
  </si>
  <si>
    <r>
      <t xml:space="preserve">T/Shawangunk recreation  </t>
    </r>
    <r>
      <rPr>
        <b/>
        <sz val="9"/>
        <color rgb="FF0000FF"/>
        <rFont val="Arial"/>
        <family val="2"/>
      </rPr>
      <t>*</t>
    </r>
  </si>
  <si>
    <r>
      <t xml:space="preserve">Youth Helping Youth  </t>
    </r>
    <r>
      <rPr>
        <b/>
        <sz val="9"/>
        <color rgb="FF0000FF"/>
        <rFont val="Arial"/>
        <family val="2"/>
      </rPr>
      <t xml:space="preserve">* </t>
    </r>
  </si>
  <si>
    <r>
      <t xml:space="preserve">FOW Domestic Violence - CTY  </t>
    </r>
    <r>
      <rPr>
        <b/>
        <sz val="9"/>
        <rFont val="Arial"/>
        <family val="2"/>
      </rPr>
      <t>*</t>
    </r>
    <r>
      <rPr>
        <sz val="9"/>
        <rFont val="Arial"/>
      </rPr>
      <t xml:space="preserve"> </t>
    </r>
  </si>
  <si>
    <r>
      <t xml:space="preserve">CASA/Dispute Resolution  </t>
    </r>
    <r>
      <rPr>
        <b/>
        <sz val="9"/>
        <color rgb="FF0000FF"/>
        <rFont val="Arial"/>
        <family val="2"/>
      </rPr>
      <t>*</t>
    </r>
  </si>
  <si>
    <r>
      <t xml:space="preserve">T/Wawarsing recreation  </t>
    </r>
    <r>
      <rPr>
        <b/>
        <sz val="9"/>
        <color rgb="FF0000FF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</si>
</sst>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</font>
    <font>
      <sz val="10"/>
      <color indexed="12"/>
      <name val="Arial"/>
    </font>
    <font>
      <b/>
      <sz val="9"/>
      <color indexed="12"/>
      <name val="Arial"/>
    </font>
    <font>
      <b/>
      <sz val="10"/>
      <color indexed="12"/>
      <name val="Arial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9"/>
      <color theme="4"/>
      <name val="Arial"/>
      <family val="2"/>
    </font>
    <font>
      <sz val="9"/>
      <name val="Arial"/>
      <family val="2"/>
    </font>
    <font>
      <sz val="9"/>
      <color theme="4" tint="-0.249977111117893"/>
      <name val="Arial"/>
      <family val="2"/>
    </font>
    <font>
      <b/>
      <sz val="9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2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2" fillId="4" borderId="1" xfId="0" applyFont="1" applyFill="1" applyBorder="1"/>
    <xf numFmtId="0" fontId="6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7" fillId="5" borderId="0" xfId="0" applyFont="1" applyFill="1"/>
    <xf numFmtId="0" fontId="11" fillId="5" borderId="0" xfId="0" applyFont="1" applyFill="1"/>
    <xf numFmtId="0" fontId="17" fillId="0" borderId="0" xfId="0" applyFont="1"/>
    <xf numFmtId="0" fontId="7" fillId="0" borderId="1" xfId="0" applyFont="1" applyBorder="1"/>
    <xf numFmtId="0" fontId="8" fillId="0" borderId="1" xfId="0" applyFont="1" applyBorder="1"/>
    <xf numFmtId="0" fontId="7" fillId="0" borderId="2" xfId="0" applyFont="1" applyBorder="1"/>
    <xf numFmtId="0" fontId="8" fillId="0" borderId="0" xfId="0" applyFont="1" applyBorder="1"/>
    <xf numFmtId="0" fontId="11" fillId="6" borderId="1" xfId="0" applyFont="1" applyFill="1" applyBorder="1"/>
    <xf numFmtId="0" fontId="6" fillId="0" borderId="1" xfId="0" applyFont="1" applyBorder="1"/>
    <xf numFmtId="0" fontId="16" fillId="0" borderId="0" xfId="0" applyFont="1" applyFill="1" applyBorder="1" applyAlignment="1"/>
    <xf numFmtId="0" fontId="16" fillId="0" borderId="0" xfId="0" applyFont="1" applyFill="1"/>
    <xf numFmtId="0" fontId="11" fillId="7" borderId="0" xfId="0" applyFont="1" applyFill="1"/>
    <xf numFmtId="0" fontId="7" fillId="7" borderId="0" xfId="0" applyFont="1" applyFill="1"/>
    <xf numFmtId="0" fontId="13" fillId="6" borderId="0" xfId="0" applyFont="1" applyFill="1"/>
    <xf numFmtId="0" fontId="16" fillId="7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43"/>
  <sheetViews>
    <sheetView tabSelected="1" topLeftCell="A22" zoomScale="75" zoomScaleNormal="75" workbookViewId="0">
      <selection activeCell="A15" sqref="A15:B39"/>
    </sheetView>
  </sheetViews>
  <sheetFormatPr defaultRowHeight="13.2" x14ac:dyDescent="0.25"/>
  <cols>
    <col min="1" max="1" width="28.33203125" customWidth="1"/>
    <col min="2" max="2" width="6" customWidth="1"/>
    <col min="3" max="4" width="6.33203125" customWidth="1"/>
    <col min="5" max="5" width="6.44140625" customWidth="1"/>
    <col min="6" max="6" width="3.6640625" customWidth="1"/>
    <col min="7" max="7" width="5.88671875" customWidth="1"/>
    <col min="8" max="8" width="5.6640625" customWidth="1"/>
    <col min="9" max="9" width="5.44140625" customWidth="1"/>
    <col min="10" max="10" width="5.5546875" customWidth="1"/>
    <col min="11" max="11" width="5.6640625" customWidth="1"/>
    <col min="12" max="12" width="4.6640625" customWidth="1"/>
    <col min="13" max="13" width="5.44140625" customWidth="1"/>
    <col min="14" max="14" width="6" customWidth="1"/>
    <col min="15" max="15" width="3.33203125" customWidth="1"/>
    <col min="16" max="16" width="5.44140625" customWidth="1"/>
    <col min="17" max="17" width="6.5546875" customWidth="1"/>
    <col min="18" max="18" width="6" customWidth="1"/>
    <col min="19" max="19" width="6.6640625" customWidth="1"/>
    <col min="20" max="20" width="7.5546875" customWidth="1"/>
    <col min="21" max="21" width="5.6640625" customWidth="1"/>
    <col min="22" max="23" width="9.109375" hidden="1" customWidth="1"/>
    <col min="24" max="24" width="8.109375" customWidth="1"/>
  </cols>
  <sheetData>
    <row r="1" spans="1:29" x14ac:dyDescent="0.25">
      <c r="A1" s="2" t="s">
        <v>1</v>
      </c>
      <c r="B1" s="3" t="s">
        <v>5</v>
      </c>
      <c r="C1" s="3" t="s">
        <v>6</v>
      </c>
      <c r="D1" s="3" t="s">
        <v>24</v>
      </c>
      <c r="E1" s="3" t="s">
        <v>7</v>
      </c>
      <c r="F1" s="3"/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7</v>
      </c>
      <c r="O1" s="4"/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0</v>
      </c>
      <c r="V1" s="2"/>
      <c r="W1" s="1"/>
      <c r="X1" s="13" t="s">
        <v>2</v>
      </c>
    </row>
    <row r="2" spans="1:29" x14ac:dyDescent="0.25">
      <c r="A2" s="35" t="s">
        <v>52</v>
      </c>
      <c r="B2" s="16">
        <v>9</v>
      </c>
      <c r="C2" s="16">
        <v>16</v>
      </c>
      <c r="D2" s="16">
        <v>0</v>
      </c>
      <c r="E2" s="16">
        <f>SUM(B2+C2+D2)</f>
        <v>25</v>
      </c>
      <c r="F2" s="5"/>
      <c r="G2" s="16">
        <v>7</v>
      </c>
      <c r="H2" s="16">
        <v>8</v>
      </c>
      <c r="I2" s="16">
        <v>4</v>
      </c>
      <c r="J2" s="16">
        <v>0</v>
      </c>
      <c r="K2" s="16">
        <v>0</v>
      </c>
      <c r="L2" s="16">
        <v>0</v>
      </c>
      <c r="M2" s="16">
        <v>6</v>
      </c>
      <c r="N2" s="16">
        <f>SUM(G2:M2)</f>
        <v>25</v>
      </c>
      <c r="O2" s="5"/>
      <c r="P2" s="16">
        <v>12</v>
      </c>
      <c r="Q2" s="16">
        <v>13</v>
      </c>
      <c r="R2" s="16">
        <v>0</v>
      </c>
      <c r="S2" s="16">
        <v>0</v>
      </c>
      <c r="T2" s="16">
        <v>0</v>
      </c>
      <c r="U2" s="16">
        <v>0</v>
      </c>
      <c r="V2" s="5"/>
      <c r="W2" s="5"/>
      <c r="X2" s="24">
        <f>SUM(P2:U2)</f>
        <v>25</v>
      </c>
    </row>
    <row r="3" spans="1:29" x14ac:dyDescent="0.25">
      <c r="A3" s="14" t="s">
        <v>20</v>
      </c>
      <c r="B3" s="8">
        <f>SUM(B2:B2)</f>
        <v>9</v>
      </c>
      <c r="C3" s="8">
        <f>SUM(C2:C2)</f>
        <v>16</v>
      </c>
      <c r="D3" s="8">
        <v>0</v>
      </c>
      <c r="E3" s="16">
        <f>SUM(B3+C3+D3)</f>
        <v>25</v>
      </c>
      <c r="F3" s="8"/>
      <c r="G3" s="8">
        <f t="shared" ref="G3:N3" si="0">SUM(G2:G2)</f>
        <v>7</v>
      </c>
      <c r="H3" s="8">
        <f t="shared" si="0"/>
        <v>8</v>
      </c>
      <c r="I3" s="8">
        <f t="shared" si="0"/>
        <v>4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6</v>
      </c>
      <c r="N3" s="8">
        <f t="shared" si="0"/>
        <v>25</v>
      </c>
      <c r="O3" s="8"/>
      <c r="P3" s="8">
        <f t="shared" ref="P3:U3" si="1">SUM(P2:P2)</f>
        <v>12</v>
      </c>
      <c r="Q3" s="8">
        <f t="shared" si="1"/>
        <v>13</v>
      </c>
      <c r="R3" s="8">
        <f t="shared" si="1"/>
        <v>0</v>
      </c>
      <c r="S3" s="8">
        <f t="shared" si="1"/>
        <v>0</v>
      </c>
      <c r="T3" s="8">
        <f t="shared" si="1"/>
        <v>0</v>
      </c>
      <c r="U3" s="8">
        <f t="shared" si="1"/>
        <v>0</v>
      </c>
      <c r="V3" s="8"/>
      <c r="W3" s="8"/>
      <c r="X3" s="8">
        <f>SUM(X2:X2)</f>
        <v>25</v>
      </c>
    </row>
    <row r="4" spans="1:29" x14ac:dyDescent="0.25">
      <c r="A4" s="5"/>
      <c r="B4" s="16"/>
      <c r="C4" s="5"/>
      <c r="D4" s="5"/>
      <c r="E4" s="16"/>
      <c r="F4" s="5"/>
      <c r="G4" s="5"/>
      <c r="H4" s="5"/>
      <c r="I4" s="5"/>
      <c r="J4" s="5"/>
      <c r="K4" s="5"/>
      <c r="L4" s="5"/>
      <c r="M4" s="5"/>
      <c r="N4" s="8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9" s="17" customFormat="1" x14ac:dyDescent="0.25">
      <c r="A5" s="26" t="s">
        <v>44</v>
      </c>
      <c r="B5" s="16">
        <v>17</v>
      </c>
      <c r="C5" s="16">
        <v>31</v>
      </c>
      <c r="D5" s="16">
        <v>0</v>
      </c>
      <c r="E5" s="16">
        <f>SUM(B5+C5+D5)</f>
        <v>48</v>
      </c>
      <c r="F5" s="16"/>
      <c r="G5" s="16">
        <v>20</v>
      </c>
      <c r="H5" s="16">
        <v>11</v>
      </c>
      <c r="I5" s="16">
        <v>11</v>
      </c>
      <c r="J5" s="16">
        <v>0</v>
      </c>
      <c r="K5" s="16">
        <v>0</v>
      </c>
      <c r="L5" s="16">
        <v>0</v>
      </c>
      <c r="M5" s="16">
        <v>6</v>
      </c>
      <c r="N5" s="16">
        <f>SUM(G5:M5)</f>
        <v>48</v>
      </c>
      <c r="O5" s="16"/>
      <c r="P5" s="16">
        <v>0</v>
      </c>
      <c r="Q5" s="16">
        <v>0</v>
      </c>
      <c r="R5" s="16">
        <v>11</v>
      </c>
      <c r="S5" s="16">
        <v>37</v>
      </c>
      <c r="T5" s="16">
        <v>0</v>
      </c>
      <c r="U5" s="16">
        <v>0</v>
      </c>
      <c r="V5" s="16"/>
      <c r="W5" s="16"/>
      <c r="X5" s="16">
        <f>SUM(P5:U5)</f>
        <v>48</v>
      </c>
    </row>
    <row r="6" spans="1:29" s="17" customFormat="1" x14ac:dyDescent="0.25">
      <c r="A6" s="25" t="s">
        <v>46</v>
      </c>
      <c r="B6" s="16">
        <v>7</v>
      </c>
      <c r="C6" s="16">
        <v>12</v>
      </c>
      <c r="D6" s="16">
        <v>0</v>
      </c>
      <c r="E6" s="16">
        <f>SUM(B6+C6+D6)</f>
        <v>19</v>
      </c>
      <c r="F6" s="16"/>
      <c r="G6" s="16">
        <v>9</v>
      </c>
      <c r="H6" s="16">
        <v>3</v>
      </c>
      <c r="I6" s="16">
        <v>2</v>
      </c>
      <c r="J6" s="16">
        <v>0</v>
      </c>
      <c r="K6" s="16">
        <v>0</v>
      </c>
      <c r="L6" s="16">
        <v>0</v>
      </c>
      <c r="M6" s="16">
        <v>5</v>
      </c>
      <c r="N6" s="16">
        <f>SUM(G6:M6)</f>
        <v>19</v>
      </c>
      <c r="O6" s="16"/>
      <c r="P6" s="16">
        <v>2</v>
      </c>
      <c r="Q6" s="16">
        <v>0</v>
      </c>
      <c r="R6" s="16">
        <v>0</v>
      </c>
      <c r="S6" s="16">
        <v>4</v>
      </c>
      <c r="T6" s="16">
        <v>13</v>
      </c>
      <c r="U6" s="16">
        <v>0</v>
      </c>
      <c r="V6" s="16"/>
      <c r="W6" s="16"/>
      <c r="X6" s="16">
        <f>SUM(P6:U6)</f>
        <v>19</v>
      </c>
    </row>
    <row r="7" spans="1:29" x14ac:dyDescent="0.25">
      <c r="A7" s="6" t="s">
        <v>3</v>
      </c>
      <c r="B7" s="9">
        <f>SUM(B5:B6)</f>
        <v>24</v>
      </c>
      <c r="C7" s="9">
        <f>SUM(C5:C6)</f>
        <v>43</v>
      </c>
      <c r="D7" s="9">
        <f>SUM(D5:D6)</f>
        <v>0</v>
      </c>
      <c r="E7" s="8">
        <f>SUM(B7+C7)</f>
        <v>67</v>
      </c>
      <c r="F7" s="9"/>
      <c r="G7" s="9">
        <f t="shared" ref="G7:N7" si="2">SUM(G5:G6)</f>
        <v>29</v>
      </c>
      <c r="H7" s="9">
        <f t="shared" si="2"/>
        <v>14</v>
      </c>
      <c r="I7" s="9">
        <f t="shared" si="2"/>
        <v>13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11</v>
      </c>
      <c r="N7" s="9">
        <f t="shared" si="2"/>
        <v>67</v>
      </c>
      <c r="O7" s="9"/>
      <c r="P7" s="9">
        <f t="shared" ref="P7:U7" si="3">SUM(P5:P6)</f>
        <v>2</v>
      </c>
      <c r="Q7" s="9">
        <f t="shared" si="3"/>
        <v>0</v>
      </c>
      <c r="R7" s="9">
        <f t="shared" si="3"/>
        <v>11</v>
      </c>
      <c r="S7" s="9">
        <f t="shared" si="3"/>
        <v>41</v>
      </c>
      <c r="T7" s="9">
        <f t="shared" si="3"/>
        <v>13</v>
      </c>
      <c r="U7" s="9">
        <f t="shared" si="3"/>
        <v>0</v>
      </c>
      <c r="V7" s="9"/>
      <c r="W7" s="9"/>
      <c r="X7" s="9">
        <f>SUM(X5:X6)</f>
        <v>67</v>
      </c>
      <c r="Y7" s="7"/>
      <c r="Z7" s="7"/>
      <c r="AA7" s="7"/>
      <c r="AB7" s="7"/>
      <c r="AC7" s="1"/>
    </row>
    <row r="8" spans="1:29" x14ac:dyDescent="0.25">
      <c r="A8" s="6"/>
      <c r="B8" s="9"/>
      <c r="C8" s="9"/>
      <c r="D8" s="9"/>
      <c r="E8" s="1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7"/>
      <c r="Z8" s="7"/>
      <c r="AA8" s="7"/>
      <c r="AB8" s="7"/>
      <c r="AC8" s="1"/>
    </row>
    <row r="9" spans="1:29" s="17" customFormat="1" x14ac:dyDescent="0.25">
      <c r="A9" s="26" t="s">
        <v>42</v>
      </c>
      <c r="B9" s="16">
        <v>47</v>
      </c>
      <c r="C9" s="16">
        <v>36</v>
      </c>
      <c r="D9" s="16">
        <v>0</v>
      </c>
      <c r="E9" s="16">
        <f t="shared" ref="E9:E15" si="4">SUM(B9+C9+D9)</f>
        <v>83</v>
      </c>
      <c r="F9" s="16"/>
      <c r="G9" s="16">
        <v>4</v>
      </c>
      <c r="H9" s="16">
        <v>43</v>
      </c>
      <c r="I9" s="16">
        <v>5</v>
      </c>
      <c r="J9" s="16">
        <v>0</v>
      </c>
      <c r="K9" s="16">
        <v>0</v>
      </c>
      <c r="L9" s="16">
        <v>0</v>
      </c>
      <c r="M9" s="16">
        <v>31</v>
      </c>
      <c r="N9" s="16">
        <f>SUM(G9:M9)</f>
        <v>83</v>
      </c>
      <c r="O9" s="16"/>
      <c r="P9" s="16">
        <v>0</v>
      </c>
      <c r="Q9" s="16">
        <v>0</v>
      </c>
      <c r="R9" s="16">
        <v>46</v>
      </c>
      <c r="S9" s="16">
        <v>33</v>
      </c>
      <c r="T9" s="16">
        <v>4</v>
      </c>
      <c r="U9" s="16">
        <v>0</v>
      </c>
      <c r="V9" s="16"/>
      <c r="W9" s="16"/>
      <c r="X9" s="16">
        <f>SUM(P9:U9)</f>
        <v>83</v>
      </c>
    </row>
    <row r="10" spans="1:29" s="17" customFormat="1" x14ac:dyDescent="0.25">
      <c r="A10" s="26" t="s">
        <v>41</v>
      </c>
      <c r="B10" s="16">
        <v>31</v>
      </c>
      <c r="C10" s="16">
        <v>41</v>
      </c>
      <c r="D10" s="16">
        <v>0</v>
      </c>
      <c r="E10" s="16">
        <f t="shared" si="4"/>
        <v>72</v>
      </c>
      <c r="F10" s="18"/>
      <c r="G10" s="16">
        <v>6</v>
      </c>
      <c r="H10" s="16">
        <v>29</v>
      </c>
      <c r="I10" s="16">
        <v>7</v>
      </c>
      <c r="J10" s="16">
        <v>0</v>
      </c>
      <c r="K10" s="16">
        <v>0</v>
      </c>
      <c r="L10" s="16">
        <v>0</v>
      </c>
      <c r="M10" s="16">
        <v>30</v>
      </c>
      <c r="N10" s="16">
        <f t="shared" ref="N10:N11" si="5">SUM(G10:M10)</f>
        <v>72</v>
      </c>
      <c r="O10" s="18"/>
      <c r="P10" s="16">
        <v>0</v>
      </c>
      <c r="Q10" s="16">
        <v>20</v>
      </c>
      <c r="R10" s="16">
        <v>35</v>
      </c>
      <c r="S10" s="16">
        <v>16</v>
      </c>
      <c r="T10" s="16">
        <v>1</v>
      </c>
      <c r="U10" s="16">
        <v>0</v>
      </c>
      <c r="V10" s="16"/>
      <c r="W10" s="16"/>
      <c r="X10" s="16">
        <f t="shared" ref="X10:X11" si="6">SUM(P10:U10)</f>
        <v>72</v>
      </c>
      <c r="Y10" s="19"/>
      <c r="Z10" s="19"/>
      <c r="AA10" s="19"/>
      <c r="AB10" s="19"/>
      <c r="AC10" s="19"/>
    </row>
    <row r="11" spans="1:29" s="17" customFormat="1" x14ac:dyDescent="0.25">
      <c r="A11" s="26" t="s">
        <v>40</v>
      </c>
      <c r="B11" s="16">
        <v>26</v>
      </c>
      <c r="C11" s="16">
        <v>41</v>
      </c>
      <c r="D11" s="16">
        <v>0</v>
      </c>
      <c r="E11" s="16">
        <f t="shared" si="4"/>
        <v>67</v>
      </c>
      <c r="F11" s="18"/>
      <c r="G11" s="16">
        <v>29</v>
      </c>
      <c r="H11" s="16">
        <v>21</v>
      </c>
      <c r="I11" s="16">
        <v>5</v>
      </c>
      <c r="J11" s="16">
        <v>0</v>
      </c>
      <c r="K11" s="16">
        <v>0</v>
      </c>
      <c r="L11" s="16">
        <v>0</v>
      </c>
      <c r="M11" s="16">
        <v>12</v>
      </c>
      <c r="N11" s="16">
        <f t="shared" si="5"/>
        <v>67</v>
      </c>
      <c r="O11" s="18"/>
      <c r="P11" s="16">
        <v>0</v>
      </c>
      <c r="Q11" s="16">
        <v>19</v>
      </c>
      <c r="R11" s="16">
        <v>32</v>
      </c>
      <c r="S11" s="16">
        <v>15</v>
      </c>
      <c r="T11" s="16">
        <v>1</v>
      </c>
      <c r="U11" s="16">
        <v>0</v>
      </c>
      <c r="V11" s="16"/>
      <c r="W11" s="16"/>
      <c r="X11" s="16">
        <f t="shared" si="6"/>
        <v>67</v>
      </c>
      <c r="Y11" s="19"/>
      <c r="Z11" s="19"/>
      <c r="AA11" s="19"/>
      <c r="AB11" s="19"/>
      <c r="AC11" s="19"/>
    </row>
    <row r="12" spans="1:29" s="21" customFormat="1" x14ac:dyDescent="0.25">
      <c r="A12" s="26" t="s">
        <v>53</v>
      </c>
      <c r="B12" s="16">
        <v>0</v>
      </c>
      <c r="C12" s="16">
        <v>4</v>
      </c>
      <c r="D12" s="16">
        <v>0</v>
      </c>
      <c r="E12" s="16">
        <f t="shared" si="4"/>
        <v>4</v>
      </c>
      <c r="F12" s="20"/>
      <c r="G12" s="16">
        <v>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0">
        <f>SUM(G12:M12)</f>
        <v>4</v>
      </c>
      <c r="O12" s="20"/>
      <c r="P12" s="16">
        <v>0</v>
      </c>
      <c r="Q12" s="16">
        <v>0</v>
      </c>
      <c r="R12" s="16">
        <v>2</v>
      </c>
      <c r="S12" s="16">
        <v>2</v>
      </c>
      <c r="T12" s="16">
        <v>0</v>
      </c>
      <c r="U12" s="16">
        <v>0</v>
      </c>
      <c r="V12" s="20"/>
      <c r="W12" s="20"/>
      <c r="X12" s="20">
        <f>SUM(P12:U12)</f>
        <v>4</v>
      </c>
    </row>
    <row r="13" spans="1:29" s="21" customFormat="1" x14ac:dyDescent="0.25">
      <c r="A13" s="36" t="s">
        <v>21</v>
      </c>
      <c r="B13" s="16">
        <v>20</v>
      </c>
      <c r="C13" s="16">
        <v>40</v>
      </c>
      <c r="D13" s="16">
        <v>0</v>
      </c>
      <c r="E13" s="16">
        <f>SUM(B13+C13+D13)</f>
        <v>60</v>
      </c>
      <c r="F13" s="20"/>
      <c r="G13" s="16">
        <v>18</v>
      </c>
      <c r="H13" s="16">
        <v>16</v>
      </c>
      <c r="I13" s="16">
        <v>8</v>
      </c>
      <c r="J13" s="16">
        <v>0</v>
      </c>
      <c r="K13" s="16">
        <v>0</v>
      </c>
      <c r="L13" s="16">
        <v>0</v>
      </c>
      <c r="M13" s="16">
        <v>18</v>
      </c>
      <c r="N13" s="20">
        <f>SUM(G13:M13)</f>
        <v>60</v>
      </c>
      <c r="O13" s="20"/>
      <c r="P13" s="16">
        <v>0</v>
      </c>
      <c r="Q13" s="16">
        <v>40</v>
      </c>
      <c r="R13" s="16">
        <v>20</v>
      </c>
      <c r="S13" s="16">
        <v>0</v>
      </c>
      <c r="T13" s="16">
        <v>0</v>
      </c>
      <c r="U13" s="16">
        <v>0</v>
      </c>
      <c r="V13" s="20"/>
      <c r="W13" s="20"/>
      <c r="X13" s="20">
        <f>SUM(P13:U13)</f>
        <v>60</v>
      </c>
    </row>
    <row r="14" spans="1:29" s="21" customFormat="1" x14ac:dyDescent="0.25">
      <c r="A14" s="26" t="s">
        <v>45</v>
      </c>
      <c r="B14" s="16">
        <v>30</v>
      </c>
      <c r="C14" s="16">
        <v>30</v>
      </c>
      <c r="D14" s="16">
        <v>0</v>
      </c>
      <c r="E14" s="16">
        <f t="shared" ref="E14" si="7">SUM(B14+C14+D14)</f>
        <v>60</v>
      </c>
      <c r="F14" s="20"/>
      <c r="G14" s="16">
        <v>6</v>
      </c>
      <c r="H14" s="16">
        <v>19</v>
      </c>
      <c r="I14" s="16">
        <v>35</v>
      </c>
      <c r="J14" s="16">
        <v>0</v>
      </c>
      <c r="K14" s="16">
        <v>0</v>
      </c>
      <c r="L14" s="16">
        <v>0</v>
      </c>
      <c r="M14" s="16">
        <v>0</v>
      </c>
      <c r="N14" s="20">
        <f>SUM(G14:M14)</f>
        <v>60</v>
      </c>
      <c r="O14" s="20"/>
      <c r="P14" s="16">
        <v>0</v>
      </c>
      <c r="Q14" s="16">
        <v>40</v>
      </c>
      <c r="R14" s="16">
        <v>20</v>
      </c>
      <c r="S14" s="16">
        <v>0</v>
      </c>
      <c r="T14" s="16">
        <v>0</v>
      </c>
      <c r="U14" s="16">
        <v>0</v>
      </c>
      <c r="V14" s="20"/>
      <c r="W14" s="20"/>
      <c r="X14" s="20">
        <f>SUM(P14:U14)</f>
        <v>60</v>
      </c>
    </row>
    <row r="15" spans="1:29" x14ac:dyDescent="0.25">
      <c r="A15" s="26" t="s">
        <v>43</v>
      </c>
      <c r="B15" s="27">
        <v>4</v>
      </c>
      <c r="C15" s="27">
        <v>8</v>
      </c>
      <c r="D15" s="27">
        <v>0</v>
      </c>
      <c r="E15" s="16">
        <f t="shared" si="4"/>
        <v>12</v>
      </c>
      <c r="F15" s="27"/>
      <c r="G15" s="27">
        <v>5</v>
      </c>
      <c r="H15" s="27">
        <v>2</v>
      </c>
      <c r="I15" s="27">
        <v>3</v>
      </c>
      <c r="J15" s="27">
        <v>0</v>
      </c>
      <c r="K15" s="27">
        <v>0</v>
      </c>
      <c r="L15" s="27">
        <v>0</v>
      </c>
      <c r="M15" s="27">
        <v>2</v>
      </c>
      <c r="N15" s="27">
        <f t="shared" ref="N15" si="8">SUM(G15:M15)</f>
        <v>12</v>
      </c>
      <c r="O15" s="27"/>
      <c r="P15" s="27">
        <v>0</v>
      </c>
      <c r="Q15" s="27">
        <v>0</v>
      </c>
      <c r="R15" s="27">
        <v>0</v>
      </c>
      <c r="S15" s="27">
        <v>6</v>
      </c>
      <c r="T15" s="27">
        <v>6</v>
      </c>
      <c r="U15" s="27">
        <v>0</v>
      </c>
      <c r="V15" s="27"/>
      <c r="W15" s="27"/>
      <c r="X15" s="27">
        <f t="shared" ref="X15" si="9">SUM(P15:U15)</f>
        <v>12</v>
      </c>
    </row>
    <row r="16" spans="1:29" s="17" customFormat="1" x14ac:dyDescent="0.25">
      <c r="A16" s="36" t="s">
        <v>26</v>
      </c>
    </row>
    <row r="17" spans="1:106" s="17" customFormat="1" x14ac:dyDescent="0.25">
      <c r="A17" s="26" t="s">
        <v>27</v>
      </c>
      <c r="B17" s="16">
        <v>121</v>
      </c>
      <c r="C17" s="16">
        <v>115</v>
      </c>
      <c r="D17" s="16">
        <v>0</v>
      </c>
      <c r="E17" s="16">
        <f>SUM(B17+C17+D17)</f>
        <v>236</v>
      </c>
      <c r="F17" s="16"/>
      <c r="G17" s="16">
        <v>50</v>
      </c>
      <c r="H17" s="16">
        <v>98</v>
      </c>
      <c r="I17" s="16">
        <v>8</v>
      </c>
      <c r="J17" s="16">
        <v>0</v>
      </c>
      <c r="K17" s="16">
        <v>1</v>
      </c>
      <c r="L17" s="16">
        <v>0</v>
      </c>
      <c r="M17" s="16">
        <v>79</v>
      </c>
      <c r="N17" s="16">
        <f>SUM(G17:M17)</f>
        <v>236</v>
      </c>
      <c r="O17" s="16"/>
      <c r="P17" s="16">
        <v>0</v>
      </c>
      <c r="Q17" s="16">
        <v>112</v>
      </c>
      <c r="R17" s="16">
        <v>84</v>
      </c>
      <c r="S17" s="16">
        <v>18</v>
      </c>
      <c r="T17" s="16">
        <v>7</v>
      </c>
      <c r="U17" s="16">
        <v>15</v>
      </c>
      <c r="V17" s="16"/>
      <c r="W17" s="16"/>
      <c r="X17" s="16">
        <f>SUM(P17:U17)</f>
        <v>236</v>
      </c>
    </row>
    <row r="18" spans="1:106" s="17" customFormat="1" x14ac:dyDescent="0.25">
      <c r="A18" s="26" t="s">
        <v>28</v>
      </c>
      <c r="B18" s="16">
        <v>18</v>
      </c>
      <c r="C18" s="16">
        <v>13</v>
      </c>
      <c r="D18" s="16">
        <v>0</v>
      </c>
      <c r="E18" s="16">
        <f>SUM(B18+C18+D18)</f>
        <v>31</v>
      </c>
      <c r="F18" s="16"/>
      <c r="G18" s="16">
        <v>13</v>
      </c>
      <c r="H18" s="16">
        <v>8</v>
      </c>
      <c r="I18" s="16">
        <v>8</v>
      </c>
      <c r="J18" s="16">
        <v>1</v>
      </c>
      <c r="K18" s="16">
        <v>0</v>
      </c>
      <c r="L18" s="16">
        <v>0</v>
      </c>
      <c r="M18" s="16">
        <v>0</v>
      </c>
      <c r="N18" s="16">
        <f>SUM(G18:M18)</f>
        <v>30</v>
      </c>
      <c r="O18" s="16"/>
      <c r="P18" s="16">
        <v>0</v>
      </c>
      <c r="Q18" s="16">
        <v>21</v>
      </c>
      <c r="R18" s="16">
        <v>9</v>
      </c>
      <c r="S18" s="16">
        <v>0</v>
      </c>
      <c r="T18" s="16">
        <v>0</v>
      </c>
      <c r="U18" s="16">
        <v>0</v>
      </c>
      <c r="V18" s="16"/>
      <c r="W18" s="16"/>
      <c r="X18" s="16">
        <f>SUM(P18:U18)</f>
        <v>30</v>
      </c>
    </row>
    <row r="19" spans="1:106" s="17" customFormat="1" x14ac:dyDescent="0.25">
      <c r="A19" s="26" t="s">
        <v>29</v>
      </c>
      <c r="B19" s="16">
        <v>41</v>
      </c>
      <c r="C19" s="16">
        <v>39</v>
      </c>
      <c r="D19" s="16">
        <v>0</v>
      </c>
      <c r="E19" s="16">
        <f>SUM(B19+C19+D19)</f>
        <v>80</v>
      </c>
      <c r="F19" s="16"/>
      <c r="G19" s="16">
        <v>47</v>
      </c>
      <c r="H19" s="16">
        <v>9</v>
      </c>
      <c r="I19" s="16">
        <v>7</v>
      </c>
      <c r="J19" s="16">
        <v>0</v>
      </c>
      <c r="K19" s="16">
        <v>2</v>
      </c>
      <c r="L19" s="16">
        <v>0</v>
      </c>
      <c r="M19" s="16">
        <v>15</v>
      </c>
      <c r="N19" s="16">
        <f>SUM(G19:M19)</f>
        <v>80</v>
      </c>
      <c r="O19" s="16"/>
      <c r="P19" s="16">
        <v>1</v>
      </c>
      <c r="Q19" s="16">
        <v>69</v>
      </c>
      <c r="R19" s="16">
        <v>10</v>
      </c>
      <c r="S19" s="16">
        <v>0</v>
      </c>
      <c r="T19" s="16">
        <v>0</v>
      </c>
      <c r="U19" s="16">
        <v>0</v>
      </c>
      <c r="V19" s="16"/>
      <c r="W19" s="16"/>
      <c r="X19" s="16">
        <f>SUM(P19:U19)</f>
        <v>80</v>
      </c>
    </row>
    <row r="20" spans="1:106" s="17" customFormat="1" x14ac:dyDescent="0.25">
      <c r="A20" s="26" t="s">
        <v>51</v>
      </c>
      <c r="B20" s="16">
        <v>35</v>
      </c>
      <c r="C20" s="16">
        <v>53</v>
      </c>
      <c r="D20" s="16">
        <v>0</v>
      </c>
      <c r="E20" s="16">
        <f>SUM(B20+C20+D20)</f>
        <v>88</v>
      </c>
      <c r="F20" s="16"/>
      <c r="G20" s="16">
        <v>24</v>
      </c>
      <c r="H20" s="16">
        <v>40</v>
      </c>
      <c r="I20" s="16">
        <v>11</v>
      </c>
      <c r="J20" s="16">
        <v>0</v>
      </c>
      <c r="K20" s="16">
        <v>0</v>
      </c>
      <c r="L20" s="16">
        <v>0</v>
      </c>
      <c r="M20" s="16">
        <v>13</v>
      </c>
      <c r="N20" s="16">
        <f>SUM(G20:M20)</f>
        <v>88</v>
      </c>
      <c r="O20" s="16"/>
      <c r="P20" s="16">
        <v>0</v>
      </c>
      <c r="Q20" s="16">
        <v>17</v>
      </c>
      <c r="R20" s="16">
        <v>29</v>
      </c>
      <c r="S20" s="16">
        <v>40</v>
      </c>
      <c r="T20" s="16">
        <v>2</v>
      </c>
      <c r="U20" s="16">
        <v>0</v>
      </c>
      <c r="V20" s="16"/>
      <c r="W20" s="16"/>
      <c r="X20" s="16">
        <f>SUM(P20:U20)</f>
        <v>88</v>
      </c>
    </row>
    <row r="21" spans="1:106" x14ac:dyDescent="0.25">
      <c r="A21" s="37" t="s">
        <v>47</v>
      </c>
      <c r="B21" s="16">
        <v>0</v>
      </c>
      <c r="C21" s="16">
        <v>180</v>
      </c>
      <c r="D21" s="16">
        <v>0</v>
      </c>
      <c r="E21" s="16">
        <f>SUM(B21+C21+D21)</f>
        <v>180</v>
      </c>
      <c r="F21" s="16"/>
      <c r="G21" s="16">
        <v>60</v>
      </c>
      <c r="H21" s="16">
        <v>50</v>
      </c>
      <c r="I21" s="16">
        <v>35</v>
      </c>
      <c r="J21" s="16">
        <v>0</v>
      </c>
      <c r="K21" s="16">
        <v>10</v>
      </c>
      <c r="L21" s="16">
        <v>0</v>
      </c>
      <c r="M21" s="16">
        <v>25</v>
      </c>
      <c r="N21" s="16">
        <f>SUM(G21:M21)</f>
        <v>180</v>
      </c>
      <c r="O21" s="16"/>
      <c r="P21" s="16">
        <v>0</v>
      </c>
      <c r="Q21" s="16">
        <v>50</v>
      </c>
      <c r="R21" s="16">
        <v>75</v>
      </c>
      <c r="S21" s="16">
        <v>53</v>
      </c>
      <c r="T21" s="16">
        <v>2</v>
      </c>
      <c r="U21" s="16">
        <v>0</v>
      </c>
      <c r="V21" s="16"/>
      <c r="W21" s="16"/>
      <c r="X21" s="16">
        <f>SUM(P21:U21)</f>
        <v>180</v>
      </c>
    </row>
    <row r="22" spans="1:106" x14ac:dyDescent="0.25">
      <c r="A22" s="8" t="s">
        <v>22</v>
      </c>
      <c r="B22" s="8">
        <f>SUM(B9:B21)</f>
        <v>373</v>
      </c>
      <c r="C22" s="8">
        <f>SUM(C9:C21)</f>
        <v>600</v>
      </c>
      <c r="D22" s="8">
        <f>SUM(D9:D21)</f>
        <v>0</v>
      </c>
      <c r="E22" s="8">
        <f>SUM(B22+C22)</f>
        <v>973</v>
      </c>
      <c r="F22" s="8"/>
      <c r="G22" s="8">
        <f t="shared" ref="G22:N22" si="10">SUM(G9:G21)</f>
        <v>266</v>
      </c>
      <c r="H22" s="8">
        <f t="shared" si="10"/>
        <v>335</v>
      </c>
      <c r="I22" s="8">
        <f t="shared" si="10"/>
        <v>132</v>
      </c>
      <c r="J22" s="8">
        <f t="shared" si="10"/>
        <v>1</v>
      </c>
      <c r="K22" s="8">
        <f t="shared" si="10"/>
        <v>13</v>
      </c>
      <c r="L22" s="8">
        <f t="shared" si="10"/>
        <v>0</v>
      </c>
      <c r="M22" s="8">
        <f t="shared" si="10"/>
        <v>225</v>
      </c>
      <c r="N22" s="8">
        <f t="shared" si="10"/>
        <v>972</v>
      </c>
      <c r="O22" s="8"/>
      <c r="P22" s="8">
        <f t="shared" ref="P22:U22" si="11">SUM(P9:P21)</f>
        <v>1</v>
      </c>
      <c r="Q22" s="8">
        <f t="shared" si="11"/>
        <v>388</v>
      </c>
      <c r="R22" s="8">
        <f t="shared" si="11"/>
        <v>362</v>
      </c>
      <c r="S22" s="8">
        <f t="shared" si="11"/>
        <v>183</v>
      </c>
      <c r="T22" s="8">
        <f t="shared" si="11"/>
        <v>23</v>
      </c>
      <c r="U22" s="8">
        <f t="shared" si="11"/>
        <v>15</v>
      </c>
      <c r="V22" s="8"/>
      <c r="W22" s="8"/>
      <c r="X22" s="8">
        <f>SUM(X9:X21)</f>
        <v>972</v>
      </c>
    </row>
    <row r="23" spans="1:106" s="29" customFormat="1" x14ac:dyDescent="0.25">
      <c r="A23" s="33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</row>
    <row r="24" spans="1:106" s="17" customFormat="1" x14ac:dyDescent="0.25">
      <c r="A24" s="32" t="s">
        <v>39</v>
      </c>
      <c r="B24" s="28">
        <v>1405</v>
      </c>
      <c r="C24" s="28">
        <v>1540</v>
      </c>
      <c r="D24" s="28">
        <v>0</v>
      </c>
      <c r="E24" s="28">
        <f t="shared" ref="E24:E36" si="12">SUM(B24+C24+D24)</f>
        <v>2945</v>
      </c>
      <c r="F24" s="28"/>
      <c r="G24" s="28">
        <v>1310</v>
      </c>
      <c r="H24" s="28">
        <v>825</v>
      </c>
      <c r="I24" s="28">
        <v>595</v>
      </c>
      <c r="J24" s="28">
        <v>0</v>
      </c>
      <c r="K24" s="28">
        <v>10</v>
      </c>
      <c r="L24" s="28">
        <v>0</v>
      </c>
      <c r="M24" s="28">
        <v>205</v>
      </c>
      <c r="N24" s="28">
        <f>SUM(G24:M24)</f>
        <v>2945</v>
      </c>
      <c r="O24" s="28"/>
      <c r="P24" s="28">
        <v>15</v>
      </c>
      <c r="Q24" s="28">
        <v>2220</v>
      </c>
      <c r="R24" s="28">
        <v>610</v>
      </c>
      <c r="S24" s="28">
        <v>40</v>
      </c>
      <c r="T24" s="28">
        <v>20</v>
      </c>
      <c r="U24" s="28">
        <v>40</v>
      </c>
      <c r="V24" s="28"/>
      <c r="W24" s="28"/>
      <c r="X24" s="30">
        <f>SUM(P24:U24)</f>
        <v>2945</v>
      </c>
    </row>
    <row r="25" spans="1:106" s="17" customFormat="1" x14ac:dyDescent="0.25">
      <c r="A25" s="20" t="s">
        <v>38</v>
      </c>
      <c r="B25" s="16">
        <v>27</v>
      </c>
      <c r="C25" s="16">
        <v>24</v>
      </c>
      <c r="D25" s="16">
        <v>0</v>
      </c>
      <c r="E25" s="16">
        <f t="shared" si="12"/>
        <v>51</v>
      </c>
      <c r="F25" s="16"/>
      <c r="G25" s="16">
        <v>32</v>
      </c>
      <c r="H25" s="16">
        <v>9</v>
      </c>
      <c r="I25" s="16">
        <v>3</v>
      </c>
      <c r="J25" s="16">
        <v>0</v>
      </c>
      <c r="K25" s="16">
        <v>0</v>
      </c>
      <c r="L25" s="16">
        <v>0</v>
      </c>
      <c r="M25" s="16">
        <v>7</v>
      </c>
      <c r="N25" s="16">
        <f>SUM(G25:M25)</f>
        <v>51</v>
      </c>
      <c r="O25" s="16"/>
      <c r="P25" s="16">
        <v>0</v>
      </c>
      <c r="Q25" s="16">
        <v>36</v>
      </c>
      <c r="R25" s="16">
        <v>15</v>
      </c>
      <c r="S25" s="16">
        <v>0</v>
      </c>
      <c r="T25" s="16">
        <v>0</v>
      </c>
      <c r="U25" s="16">
        <v>0</v>
      </c>
      <c r="V25" s="16"/>
      <c r="W25" s="16"/>
      <c r="X25" s="16">
        <f t="shared" ref="X25:X31" si="13">SUM(P25:U25)</f>
        <v>51</v>
      </c>
    </row>
    <row r="26" spans="1:106" s="17" customFormat="1" x14ac:dyDescent="0.25">
      <c r="A26" s="20" t="s">
        <v>37</v>
      </c>
      <c r="B26" s="16">
        <v>65</v>
      </c>
      <c r="C26" s="16">
        <v>75</v>
      </c>
      <c r="D26" s="16">
        <v>0</v>
      </c>
      <c r="E26" s="16">
        <f t="shared" si="12"/>
        <v>140</v>
      </c>
      <c r="F26" s="16"/>
      <c r="G26" s="16">
        <v>113</v>
      </c>
      <c r="H26" s="16">
        <v>7</v>
      </c>
      <c r="I26" s="16">
        <v>10</v>
      </c>
      <c r="J26" s="16">
        <v>1</v>
      </c>
      <c r="K26" s="16">
        <v>6</v>
      </c>
      <c r="L26" s="16">
        <v>2</v>
      </c>
      <c r="M26" s="16">
        <v>1</v>
      </c>
      <c r="N26" s="16">
        <f t="shared" ref="N26:N33" si="14">SUM(G26:M26)</f>
        <v>140</v>
      </c>
      <c r="O26" s="16"/>
      <c r="P26" s="16">
        <v>4</v>
      </c>
      <c r="Q26" s="16">
        <v>95</v>
      </c>
      <c r="R26" s="16">
        <v>41</v>
      </c>
      <c r="S26" s="16">
        <v>0</v>
      </c>
      <c r="T26" s="16">
        <v>0</v>
      </c>
      <c r="U26" s="16">
        <v>0</v>
      </c>
      <c r="V26" s="16"/>
      <c r="W26" s="16"/>
      <c r="X26" s="16">
        <f t="shared" si="13"/>
        <v>140</v>
      </c>
    </row>
    <row r="27" spans="1:106" s="17" customFormat="1" x14ac:dyDescent="0.25">
      <c r="A27" s="20" t="s">
        <v>36</v>
      </c>
      <c r="B27" s="16">
        <v>49</v>
      </c>
      <c r="C27" s="16">
        <v>89</v>
      </c>
      <c r="D27" s="16">
        <v>0</v>
      </c>
      <c r="E27" s="16">
        <f t="shared" si="12"/>
        <v>138</v>
      </c>
      <c r="F27" s="16"/>
      <c r="G27" s="16">
        <v>127</v>
      </c>
      <c r="H27" s="16">
        <v>1</v>
      </c>
      <c r="I27" s="16">
        <v>2</v>
      </c>
      <c r="J27" s="16">
        <v>1</v>
      </c>
      <c r="K27" s="16">
        <v>2</v>
      </c>
      <c r="L27" s="16">
        <v>0</v>
      </c>
      <c r="M27" s="16">
        <v>5</v>
      </c>
      <c r="N27" s="16">
        <f t="shared" si="14"/>
        <v>138</v>
      </c>
      <c r="O27" s="16"/>
      <c r="P27" s="16">
        <v>0</v>
      </c>
      <c r="Q27" s="16">
        <v>103</v>
      </c>
      <c r="R27" s="16">
        <v>35</v>
      </c>
      <c r="S27" s="16">
        <v>0</v>
      </c>
      <c r="T27" s="16">
        <v>0</v>
      </c>
      <c r="U27" s="16">
        <v>0</v>
      </c>
      <c r="V27" s="16"/>
      <c r="W27" s="16"/>
      <c r="X27" s="16">
        <f t="shared" si="13"/>
        <v>138</v>
      </c>
    </row>
    <row r="28" spans="1:106" s="17" customFormat="1" x14ac:dyDescent="0.25">
      <c r="A28" s="20" t="s">
        <v>35</v>
      </c>
      <c r="B28" s="16">
        <v>40</v>
      </c>
      <c r="C28" s="16">
        <v>55</v>
      </c>
      <c r="D28" s="16">
        <v>0</v>
      </c>
      <c r="E28" s="16">
        <f t="shared" si="12"/>
        <v>95</v>
      </c>
      <c r="F28" s="16"/>
      <c r="G28" s="16">
        <v>70</v>
      </c>
      <c r="H28" s="16">
        <v>10</v>
      </c>
      <c r="I28" s="16">
        <v>15</v>
      </c>
      <c r="J28" s="16">
        <v>0</v>
      </c>
      <c r="K28" s="16">
        <v>0</v>
      </c>
      <c r="L28" s="16">
        <v>0</v>
      </c>
      <c r="M28" s="16">
        <v>0</v>
      </c>
      <c r="N28" s="16">
        <f t="shared" si="14"/>
        <v>95</v>
      </c>
      <c r="O28" s="16"/>
      <c r="P28" s="16">
        <v>0</v>
      </c>
      <c r="Q28" s="16">
        <v>55</v>
      </c>
      <c r="R28" s="16">
        <v>40</v>
      </c>
      <c r="S28" s="16">
        <v>0</v>
      </c>
      <c r="T28" s="16">
        <v>0</v>
      </c>
      <c r="U28" s="16">
        <v>0</v>
      </c>
      <c r="V28" s="16"/>
      <c r="W28" s="16"/>
      <c r="X28" s="16">
        <f t="shared" si="13"/>
        <v>95</v>
      </c>
    </row>
    <row r="29" spans="1:106" s="17" customFormat="1" x14ac:dyDescent="0.25">
      <c r="A29" s="20" t="s">
        <v>34</v>
      </c>
      <c r="B29" s="16">
        <v>320</v>
      </c>
      <c r="C29" s="16">
        <v>327</v>
      </c>
      <c r="D29" s="16">
        <v>0</v>
      </c>
      <c r="E29" s="16">
        <f t="shared" si="12"/>
        <v>647</v>
      </c>
      <c r="F29" s="16"/>
      <c r="G29" s="16">
        <v>428</v>
      </c>
      <c r="H29" s="16">
        <v>120</v>
      </c>
      <c r="I29" s="16">
        <v>75</v>
      </c>
      <c r="J29" s="16">
        <v>5</v>
      </c>
      <c r="K29" s="16">
        <v>14</v>
      </c>
      <c r="L29" s="16">
        <v>0</v>
      </c>
      <c r="M29" s="16">
        <v>5</v>
      </c>
      <c r="N29" s="16">
        <f t="shared" si="14"/>
        <v>647</v>
      </c>
      <c r="O29" s="16"/>
      <c r="P29" s="16">
        <v>0</v>
      </c>
      <c r="Q29" s="16">
        <v>0</v>
      </c>
      <c r="R29" s="16">
        <v>307</v>
      </c>
      <c r="S29" s="16">
        <v>295</v>
      </c>
      <c r="T29" s="16">
        <v>45</v>
      </c>
      <c r="U29" s="16">
        <v>0</v>
      </c>
      <c r="V29" s="16"/>
      <c r="W29" s="16"/>
      <c r="X29" s="16">
        <f t="shared" si="13"/>
        <v>647</v>
      </c>
    </row>
    <row r="30" spans="1:106" s="17" customFormat="1" x14ac:dyDescent="0.25">
      <c r="A30" s="20" t="s">
        <v>48</v>
      </c>
      <c r="B30" s="16">
        <v>42</v>
      </c>
      <c r="C30" s="16">
        <v>40</v>
      </c>
      <c r="D30" s="16">
        <v>0</v>
      </c>
      <c r="E30" s="16">
        <f t="shared" si="12"/>
        <v>82</v>
      </c>
      <c r="F30" s="16"/>
      <c r="G30" s="16">
        <v>50</v>
      </c>
      <c r="H30" s="16">
        <v>14</v>
      </c>
      <c r="I30" s="16">
        <v>14</v>
      </c>
      <c r="J30" s="16">
        <v>2</v>
      </c>
      <c r="K30" s="16">
        <v>2</v>
      </c>
      <c r="L30" s="16">
        <v>0</v>
      </c>
      <c r="M30" s="16">
        <v>0</v>
      </c>
      <c r="N30" s="16">
        <f t="shared" si="14"/>
        <v>82</v>
      </c>
      <c r="O30" s="16"/>
      <c r="P30" s="16">
        <v>0</v>
      </c>
      <c r="Q30" s="16">
        <v>41</v>
      </c>
      <c r="R30" s="16">
        <v>41</v>
      </c>
      <c r="S30" s="16">
        <v>0</v>
      </c>
      <c r="T30" s="16">
        <v>0</v>
      </c>
      <c r="U30" s="16">
        <v>0</v>
      </c>
      <c r="V30" s="16"/>
      <c r="W30" s="16"/>
      <c r="X30" s="16">
        <f t="shared" si="13"/>
        <v>82</v>
      </c>
    </row>
    <row r="31" spans="1:106" s="17" customFormat="1" x14ac:dyDescent="0.25">
      <c r="A31" s="20" t="s">
        <v>33</v>
      </c>
      <c r="B31" s="16">
        <v>29</v>
      </c>
      <c r="C31" s="16">
        <v>32</v>
      </c>
      <c r="D31" s="16">
        <v>0</v>
      </c>
      <c r="E31" s="16">
        <f t="shared" si="12"/>
        <v>61</v>
      </c>
      <c r="F31" s="16"/>
      <c r="G31" s="16">
        <v>58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3</v>
      </c>
      <c r="N31" s="16">
        <f t="shared" si="14"/>
        <v>61</v>
      </c>
      <c r="O31" s="16"/>
      <c r="P31" s="16">
        <v>0</v>
      </c>
      <c r="Q31" s="16">
        <v>37</v>
      </c>
      <c r="R31" s="16">
        <v>24</v>
      </c>
      <c r="S31" s="16">
        <v>0</v>
      </c>
      <c r="T31" s="16">
        <v>0</v>
      </c>
      <c r="U31" s="16">
        <v>0</v>
      </c>
      <c r="V31" s="16"/>
      <c r="W31" s="16"/>
      <c r="X31" s="16">
        <f t="shared" si="13"/>
        <v>61</v>
      </c>
    </row>
    <row r="32" spans="1:106" s="23" customFormat="1" x14ac:dyDescent="0.25">
      <c r="A32" s="20" t="s">
        <v>32</v>
      </c>
      <c r="B32" s="16">
        <v>73</v>
      </c>
      <c r="C32" s="16">
        <v>77</v>
      </c>
      <c r="D32" s="16">
        <v>0</v>
      </c>
      <c r="E32" s="16">
        <f t="shared" si="12"/>
        <v>150</v>
      </c>
      <c r="F32" s="16"/>
      <c r="G32" s="16">
        <v>120</v>
      </c>
      <c r="H32" s="16">
        <v>3</v>
      </c>
      <c r="I32" s="16">
        <v>10</v>
      </c>
      <c r="J32" s="16">
        <v>1</v>
      </c>
      <c r="K32" s="16">
        <v>2</v>
      </c>
      <c r="L32" s="16">
        <v>0</v>
      </c>
      <c r="M32" s="16">
        <v>14</v>
      </c>
      <c r="N32" s="16">
        <f t="shared" si="14"/>
        <v>150</v>
      </c>
      <c r="O32" s="16"/>
      <c r="P32" s="16">
        <v>0</v>
      </c>
      <c r="Q32" s="16">
        <v>91</v>
      </c>
      <c r="R32" s="16">
        <v>58</v>
      </c>
      <c r="S32" s="16">
        <v>1</v>
      </c>
      <c r="T32" s="16">
        <v>0</v>
      </c>
      <c r="U32" s="16">
        <v>0</v>
      </c>
      <c r="V32" s="16"/>
      <c r="W32" s="16"/>
      <c r="X32" s="16">
        <f t="shared" ref="X32:X36" si="15">SUM(P32:U32)</f>
        <v>150</v>
      </c>
    </row>
    <row r="33" spans="1:24" s="23" customFormat="1" x14ac:dyDescent="0.25">
      <c r="A33" s="22" t="s">
        <v>31</v>
      </c>
      <c r="B33" s="16">
        <v>59</v>
      </c>
      <c r="C33" s="16">
        <v>57</v>
      </c>
      <c r="D33" s="16">
        <v>0</v>
      </c>
      <c r="E33" s="16">
        <f t="shared" si="12"/>
        <v>116</v>
      </c>
      <c r="F33" s="22"/>
      <c r="G33" s="16">
        <v>89</v>
      </c>
      <c r="H33" s="16">
        <v>5</v>
      </c>
      <c r="I33" s="16">
        <v>7</v>
      </c>
      <c r="J33" s="16">
        <v>0</v>
      </c>
      <c r="K33" s="16">
        <v>3</v>
      </c>
      <c r="L33" s="16">
        <v>0</v>
      </c>
      <c r="M33" s="16">
        <v>12</v>
      </c>
      <c r="N33" s="22">
        <f t="shared" si="14"/>
        <v>116</v>
      </c>
      <c r="O33" s="22"/>
      <c r="P33" s="16">
        <v>7</v>
      </c>
      <c r="Q33" s="16">
        <v>79</v>
      </c>
      <c r="R33" s="16">
        <v>30</v>
      </c>
      <c r="S33" s="16">
        <v>0</v>
      </c>
      <c r="T33" s="16">
        <v>0</v>
      </c>
      <c r="U33" s="16">
        <v>0</v>
      </c>
      <c r="V33" s="22"/>
      <c r="W33" s="22"/>
      <c r="X33" s="22">
        <f t="shared" si="15"/>
        <v>116</v>
      </c>
    </row>
    <row r="34" spans="1:24" s="23" customFormat="1" x14ac:dyDescent="0.25">
      <c r="A34" s="22" t="s">
        <v>50</v>
      </c>
      <c r="B34" s="16">
        <v>61</v>
      </c>
      <c r="C34" s="16">
        <v>37</v>
      </c>
      <c r="D34" s="16">
        <v>0</v>
      </c>
      <c r="E34" s="16">
        <f t="shared" si="12"/>
        <v>98</v>
      </c>
      <c r="F34" s="22"/>
      <c r="G34" s="16">
        <v>61</v>
      </c>
      <c r="H34" s="16">
        <v>3</v>
      </c>
      <c r="I34" s="16">
        <v>34</v>
      </c>
      <c r="J34" s="16">
        <v>0</v>
      </c>
      <c r="K34" s="16">
        <v>0</v>
      </c>
      <c r="L34" s="16">
        <v>0</v>
      </c>
      <c r="M34" s="16"/>
      <c r="N34" s="22">
        <f>SUM(G34:M34)</f>
        <v>98</v>
      </c>
      <c r="O34" s="22"/>
      <c r="P34" s="16">
        <v>3</v>
      </c>
      <c r="Q34" s="16">
        <v>61</v>
      </c>
      <c r="R34" s="16">
        <v>34</v>
      </c>
      <c r="S34" s="16">
        <v>0</v>
      </c>
      <c r="T34" s="16">
        <v>0</v>
      </c>
      <c r="U34" s="16">
        <v>0</v>
      </c>
      <c r="V34" s="22"/>
      <c r="W34" s="22"/>
      <c r="X34" s="22">
        <f t="shared" si="15"/>
        <v>98</v>
      </c>
    </row>
    <row r="35" spans="1:24" s="17" customFormat="1" x14ac:dyDescent="0.25">
      <c r="A35" s="38" t="s">
        <v>54</v>
      </c>
      <c r="B35" s="16">
        <v>132</v>
      </c>
      <c r="C35" s="16">
        <v>123</v>
      </c>
      <c r="D35" s="16">
        <v>0</v>
      </c>
      <c r="E35" s="16">
        <f t="shared" si="12"/>
        <v>255</v>
      </c>
      <c r="F35" s="22"/>
      <c r="G35" s="16">
        <v>125</v>
      </c>
      <c r="H35" s="16">
        <v>31</v>
      </c>
      <c r="I35" s="16">
        <v>96</v>
      </c>
      <c r="J35" s="16">
        <v>0</v>
      </c>
      <c r="K35" s="16">
        <v>0</v>
      </c>
      <c r="L35" s="16">
        <v>0</v>
      </c>
      <c r="M35" s="16">
        <v>3</v>
      </c>
      <c r="N35" s="22">
        <f>SUM(G35:M35)</f>
        <v>255</v>
      </c>
      <c r="O35" s="22"/>
      <c r="P35" s="16">
        <v>10</v>
      </c>
      <c r="Q35" s="16">
        <v>124</v>
      </c>
      <c r="R35" s="16">
        <v>119</v>
      </c>
      <c r="S35" s="16">
        <v>2</v>
      </c>
      <c r="T35" s="16">
        <v>0</v>
      </c>
      <c r="U35" s="16">
        <v>0</v>
      </c>
      <c r="V35" s="22"/>
      <c r="W35" s="22"/>
      <c r="X35" s="22">
        <f t="shared" si="15"/>
        <v>255</v>
      </c>
    </row>
    <row r="36" spans="1:24" x14ac:dyDescent="0.25">
      <c r="A36" s="20" t="s">
        <v>30</v>
      </c>
      <c r="B36" s="16">
        <v>132</v>
      </c>
      <c r="C36" s="16">
        <v>166</v>
      </c>
      <c r="D36" s="16">
        <v>0</v>
      </c>
      <c r="E36" s="16">
        <f t="shared" si="12"/>
        <v>298</v>
      </c>
      <c r="F36" s="16"/>
      <c r="G36" s="16">
        <v>302</v>
      </c>
      <c r="H36" s="16">
        <v>31</v>
      </c>
      <c r="I36" s="16">
        <v>42</v>
      </c>
      <c r="J36" s="16">
        <v>0</v>
      </c>
      <c r="K36" s="16">
        <v>4</v>
      </c>
      <c r="L36" s="16">
        <v>0</v>
      </c>
      <c r="M36" s="16">
        <v>77</v>
      </c>
      <c r="N36" s="16">
        <f>SUM(G36:M36)</f>
        <v>456</v>
      </c>
      <c r="O36" s="16"/>
      <c r="P36" s="16">
        <v>0</v>
      </c>
      <c r="Q36" s="16">
        <v>0</v>
      </c>
      <c r="R36" s="16">
        <v>240</v>
      </c>
      <c r="S36" s="16">
        <v>195</v>
      </c>
      <c r="T36" s="16">
        <v>21</v>
      </c>
      <c r="U36" s="16">
        <v>0</v>
      </c>
      <c r="V36" s="16"/>
      <c r="W36" s="16"/>
      <c r="X36" s="16">
        <f t="shared" si="15"/>
        <v>456</v>
      </c>
    </row>
    <row r="37" spans="1:24" x14ac:dyDescent="0.25">
      <c r="A37" s="6" t="s">
        <v>23</v>
      </c>
      <c r="B37" s="8">
        <f>SUM(B24:B36)</f>
        <v>2434</v>
      </c>
      <c r="C37" s="8">
        <f>SUM(SUM(C24:C36))</f>
        <v>2642</v>
      </c>
      <c r="D37" s="8">
        <f>SUM(SUM(D24:D36))</f>
        <v>0</v>
      </c>
      <c r="E37" s="8">
        <f>SUM(B37+C37)</f>
        <v>5076</v>
      </c>
      <c r="F37" s="8"/>
      <c r="G37" s="8">
        <f t="shared" ref="G37:N37" si="16">SUM(G24:G36)</f>
        <v>2885</v>
      </c>
      <c r="H37" s="8">
        <f t="shared" si="16"/>
        <v>1059</v>
      </c>
      <c r="I37" s="8">
        <f t="shared" si="16"/>
        <v>903</v>
      </c>
      <c r="J37" s="8">
        <f t="shared" si="16"/>
        <v>10</v>
      </c>
      <c r="K37" s="8">
        <f t="shared" si="16"/>
        <v>43</v>
      </c>
      <c r="L37" s="8">
        <f t="shared" si="16"/>
        <v>2</v>
      </c>
      <c r="M37" s="8">
        <f t="shared" si="16"/>
        <v>332</v>
      </c>
      <c r="N37" s="8">
        <f t="shared" si="16"/>
        <v>5234</v>
      </c>
      <c r="O37" s="8"/>
      <c r="P37" s="8">
        <f>SUM(P24:P36)</f>
        <v>39</v>
      </c>
      <c r="Q37" s="8">
        <f>SUM(Q24:Q36)</f>
        <v>2942</v>
      </c>
      <c r="R37" s="8">
        <f>SUM(R24:R36)</f>
        <v>1594</v>
      </c>
      <c r="S37" s="8">
        <f>SUM(S24:S36)</f>
        <v>533</v>
      </c>
      <c r="T37" s="8">
        <f>SUM(T25:T36)</f>
        <v>66</v>
      </c>
      <c r="U37" s="8">
        <f>SUM(U25:U36)</f>
        <v>0</v>
      </c>
      <c r="V37" s="8"/>
      <c r="W37" s="8"/>
      <c r="X37" s="8">
        <f>SUM(X24:X36)</f>
        <v>5234</v>
      </c>
    </row>
    <row r="38" spans="1:24" x14ac:dyDescent="0.25">
      <c r="A38" s="6"/>
      <c r="B38" s="10">
        <f>SUM(B3,B7,B22,B37)</f>
        <v>2840</v>
      </c>
      <c r="C38" s="10">
        <f>SUM(C3,C7,C22,C37)</f>
        <v>3301</v>
      </c>
      <c r="D38" s="10"/>
      <c r="E38" s="10">
        <f>SUM(E3,E7,E22,E37)</f>
        <v>6141</v>
      </c>
      <c r="F38" s="10"/>
      <c r="G38" s="11">
        <f t="shared" ref="G38:N38" si="17">SUM(G3,G7,G22,G37)</f>
        <v>3187</v>
      </c>
      <c r="H38" s="11">
        <f t="shared" si="17"/>
        <v>1416</v>
      </c>
      <c r="I38" s="11">
        <f t="shared" si="17"/>
        <v>1052</v>
      </c>
      <c r="J38" s="11">
        <f t="shared" si="17"/>
        <v>11</v>
      </c>
      <c r="K38" s="11">
        <f t="shared" si="17"/>
        <v>56</v>
      </c>
      <c r="L38" s="11">
        <f t="shared" si="17"/>
        <v>2</v>
      </c>
      <c r="M38" s="11">
        <f t="shared" si="17"/>
        <v>574</v>
      </c>
      <c r="N38" s="11">
        <f t="shared" si="17"/>
        <v>6298</v>
      </c>
      <c r="O38" s="11"/>
      <c r="P38" s="12">
        <f>SUM(P3,P7,P22, P37)</f>
        <v>54</v>
      </c>
      <c r="Q38" s="12">
        <f t="shared" ref="Q38:X38" si="18">SUM(Q3,Q7,Q22,Q37)</f>
        <v>3343</v>
      </c>
      <c r="R38" s="12">
        <f t="shared" si="18"/>
        <v>1967</v>
      </c>
      <c r="S38" s="12">
        <f t="shared" si="18"/>
        <v>757</v>
      </c>
      <c r="T38" s="12">
        <f t="shared" si="18"/>
        <v>102</v>
      </c>
      <c r="U38" s="12">
        <f t="shared" si="18"/>
        <v>15</v>
      </c>
      <c r="V38" s="12">
        <f t="shared" si="18"/>
        <v>0</v>
      </c>
      <c r="W38" s="12">
        <f t="shared" si="18"/>
        <v>0</v>
      </c>
      <c r="X38" s="12">
        <f t="shared" si="18"/>
        <v>6298</v>
      </c>
    </row>
    <row r="39" spans="1:24" x14ac:dyDescent="0.25">
      <c r="A39" s="6" t="s">
        <v>4</v>
      </c>
    </row>
    <row r="40" spans="1:24" x14ac:dyDescent="0.25">
      <c r="A40" s="2" t="s">
        <v>25</v>
      </c>
      <c r="B40" s="3" t="s">
        <v>5</v>
      </c>
      <c r="C40" s="3" t="s">
        <v>6</v>
      </c>
      <c r="D40" s="3" t="s">
        <v>24</v>
      </c>
      <c r="E40" s="3" t="s">
        <v>7</v>
      </c>
      <c r="F40" s="3"/>
      <c r="G40" s="4" t="s">
        <v>8</v>
      </c>
      <c r="H40" s="4" t="s">
        <v>9</v>
      </c>
      <c r="I40" s="4" t="s">
        <v>10</v>
      </c>
      <c r="J40" s="4" t="s">
        <v>11</v>
      </c>
      <c r="K40" s="4" t="s">
        <v>12</v>
      </c>
      <c r="L40" s="4" t="s">
        <v>13</v>
      </c>
      <c r="M40" s="4" t="s">
        <v>14</v>
      </c>
      <c r="N40" s="4" t="s">
        <v>7</v>
      </c>
      <c r="O40" s="4"/>
      <c r="P40" s="15" t="s">
        <v>15</v>
      </c>
      <c r="Q40" s="15" t="s">
        <v>16</v>
      </c>
      <c r="R40" s="15" t="s">
        <v>17</v>
      </c>
      <c r="S40" s="15" t="s">
        <v>18</v>
      </c>
      <c r="T40" s="15" t="s">
        <v>19</v>
      </c>
      <c r="U40" s="15" t="s">
        <v>0</v>
      </c>
      <c r="V40" s="2"/>
      <c r="W40" s="1"/>
      <c r="X40" s="13" t="s">
        <v>2</v>
      </c>
    </row>
    <row r="41" spans="1:24" x14ac:dyDescent="0.25">
      <c r="A41" s="39" t="s">
        <v>49</v>
      </c>
    </row>
    <row r="42" spans="1:24" x14ac:dyDescent="0.25">
      <c r="A42" s="34"/>
      <c r="B42" s="10">
        <f>SUM(B41:B41)</f>
        <v>0</v>
      </c>
      <c r="C42" s="10">
        <f>SUM(C41:C41)</f>
        <v>0</v>
      </c>
      <c r="D42" s="10"/>
      <c r="E42" s="10">
        <f>SUM(E41:E41)</f>
        <v>0</v>
      </c>
      <c r="F42" s="10"/>
      <c r="G42" s="11">
        <f t="shared" ref="G42:N42" si="19">SUM(G41:G41)</f>
        <v>0</v>
      </c>
      <c r="H42" s="11">
        <f t="shared" si="19"/>
        <v>0</v>
      </c>
      <c r="I42" s="11">
        <f t="shared" si="19"/>
        <v>0</v>
      </c>
      <c r="J42" s="11">
        <f t="shared" si="19"/>
        <v>0</v>
      </c>
      <c r="K42" s="11">
        <f t="shared" si="19"/>
        <v>0</v>
      </c>
      <c r="L42" s="11">
        <f t="shared" si="19"/>
        <v>0</v>
      </c>
      <c r="M42" s="11">
        <f t="shared" si="19"/>
        <v>0</v>
      </c>
      <c r="N42" s="11">
        <f t="shared" si="19"/>
        <v>0</v>
      </c>
      <c r="O42" s="11"/>
      <c r="P42" s="12">
        <f t="shared" ref="P42:U42" si="20">SUM(P41:P41)</f>
        <v>0</v>
      </c>
      <c r="Q42" s="12">
        <f t="shared" si="20"/>
        <v>0</v>
      </c>
      <c r="R42" s="12">
        <f t="shared" si="20"/>
        <v>0</v>
      </c>
      <c r="S42" s="12">
        <f t="shared" si="20"/>
        <v>0</v>
      </c>
      <c r="T42" s="12">
        <f t="shared" si="20"/>
        <v>0</v>
      </c>
      <c r="U42" s="12">
        <f t="shared" si="20"/>
        <v>0</v>
      </c>
      <c r="V42" s="12" t="e">
        <f>SUM(V13,V18,V31,#REF!)</f>
        <v>#REF!</v>
      </c>
      <c r="W42" s="12" t="e">
        <f>SUM(W13,W18,W31,#REF!)</f>
        <v>#REF!</v>
      </c>
      <c r="X42" s="12">
        <f>SUM(X41:X41)</f>
        <v>0</v>
      </c>
    </row>
    <row r="43" spans="1:24" x14ac:dyDescent="0.25">
      <c r="A43" s="14" t="s">
        <v>4</v>
      </c>
    </row>
  </sheetData>
  <phoneticPr fontId="1" type="noConversion"/>
  <printOptions gridLines="1"/>
  <pageMargins left="0.5" right="0.5" top="0.5" bottom="0.5" header="0.5" footer="0.5"/>
  <pageSetup scale="85" orientation="landscape" horizontalDpi="300" verticalDpi="300" r:id="rId1"/>
  <headerFooter alignWithMargins="0">
    <oddHeader>&amp;C2017 Annual Report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bmll</dc:creator>
  <cp:lastModifiedBy>Nina Dawson</cp:lastModifiedBy>
  <cp:lastPrinted>2018-02-05T20:43:51Z</cp:lastPrinted>
  <dcterms:created xsi:type="dcterms:W3CDTF">2011-01-31T15:00:53Z</dcterms:created>
  <dcterms:modified xsi:type="dcterms:W3CDTF">2023-03-01T06:06:24Z</dcterms:modified>
</cp:coreProperties>
</file>